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36" i="1" l="1"/>
  <c r="E36" i="1"/>
  <c r="F30" i="1"/>
  <c r="E30" i="1"/>
  <c r="G30" i="1" s="1"/>
  <c r="F27" i="1"/>
  <c r="E27" i="1"/>
  <c r="G27" i="1" s="1"/>
  <c r="F24" i="1"/>
  <c r="E24" i="1"/>
  <c r="F18" i="1"/>
  <c r="E18" i="1"/>
  <c r="G18" i="1" s="1"/>
  <c r="F15" i="1"/>
  <c r="E15" i="1"/>
  <c r="E39" i="1" s="1"/>
  <c r="H63" i="1"/>
  <c r="G63" i="1"/>
  <c r="H62" i="1"/>
  <c r="G62" i="1"/>
  <c r="H61" i="1"/>
  <c r="G61" i="1"/>
  <c r="H59" i="1"/>
  <c r="G59" i="1"/>
  <c r="H58" i="1"/>
  <c r="G58" i="1"/>
  <c r="H57" i="1"/>
  <c r="G57" i="1"/>
  <c r="H55" i="1"/>
  <c r="G55" i="1"/>
  <c r="H54" i="1"/>
  <c r="G54" i="1"/>
  <c r="H53" i="1"/>
  <c r="G53" i="1"/>
  <c r="H51" i="1"/>
  <c r="G51" i="1"/>
  <c r="H50" i="1"/>
  <c r="G50" i="1"/>
  <c r="H49" i="1"/>
  <c r="G49" i="1"/>
  <c r="H47" i="1"/>
  <c r="G47" i="1"/>
  <c r="H46" i="1"/>
  <c r="G46" i="1"/>
  <c r="H45" i="1"/>
  <c r="G45" i="1"/>
  <c r="H43" i="1"/>
  <c r="G43" i="1"/>
  <c r="H42" i="1"/>
  <c r="G42" i="1"/>
  <c r="H41" i="1"/>
  <c r="G41" i="1"/>
  <c r="F39" i="1"/>
  <c r="E38" i="1"/>
  <c r="F38" i="1"/>
  <c r="H38" i="1" s="1"/>
  <c r="F37" i="1"/>
  <c r="G37" i="1" s="1"/>
  <c r="E37" i="1"/>
  <c r="H37" i="1" s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H29" i="1"/>
  <c r="G29" i="1"/>
  <c r="H28" i="1"/>
  <c r="G28" i="1"/>
  <c r="H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H17" i="1"/>
  <c r="G17" i="1"/>
  <c r="H16" i="1"/>
  <c r="G16" i="1"/>
  <c r="H15" i="1"/>
  <c r="H14" i="1"/>
  <c r="G14" i="1"/>
  <c r="H13" i="1"/>
  <c r="G13" i="1"/>
  <c r="F11" i="1"/>
  <c r="F66" i="1" s="1"/>
  <c r="E11" i="1"/>
  <c r="F10" i="1"/>
  <c r="H10" i="1" s="1"/>
  <c r="E10" i="1"/>
  <c r="E65" i="1" s="1"/>
  <c r="F9" i="1"/>
  <c r="F64" i="1"/>
  <c r="E9" i="1"/>
  <c r="E64" i="1" s="1"/>
  <c r="H8" i="1"/>
  <c r="G8" i="1"/>
  <c r="H7" i="1"/>
  <c r="G7" i="1"/>
  <c r="H6" i="1"/>
  <c r="G6" i="1"/>
  <c r="H5" i="1"/>
  <c r="G5" i="1"/>
  <c r="H4" i="1"/>
  <c r="G4" i="1"/>
  <c r="H3" i="1"/>
  <c r="G3" i="1"/>
  <c r="H9" i="1"/>
  <c r="G9" i="1"/>
  <c r="G64" i="1" l="1"/>
  <c r="H64" i="1"/>
  <c r="G39" i="1"/>
  <c r="E66" i="1"/>
  <c r="H66" i="1"/>
  <c r="G66" i="1"/>
  <c r="H39" i="1"/>
  <c r="G11" i="1"/>
  <c r="G10" i="1"/>
  <c r="F65" i="1"/>
  <c r="H11" i="1"/>
  <c r="G38" i="1"/>
  <c r="G15" i="1"/>
  <c r="G65" i="1" l="1"/>
  <c r="H65" i="1"/>
</calcChain>
</file>

<file path=xl/sharedStrings.xml><?xml version="1.0" encoding="utf-8"?>
<sst xmlns="http://schemas.openxmlformats.org/spreadsheetml/2006/main" count="114" uniqueCount="61">
  <si>
    <t>Lp.</t>
  </si>
  <si>
    <t>Symbol
Grupy</t>
  </si>
  <si>
    <t>Wyszczególnienie</t>
  </si>
  <si>
    <t>Wartość majątku</t>
  </si>
  <si>
    <t>Zmiana
wartości</t>
  </si>
  <si>
    <t>1.</t>
  </si>
  <si>
    <t>Grunty</t>
  </si>
  <si>
    <t>Brutto</t>
  </si>
  <si>
    <t>umorzenie</t>
  </si>
  <si>
    <t>netto</t>
  </si>
  <si>
    <t>Grunty - prawo wieczystego użytkowania</t>
  </si>
  <si>
    <t>RAZEM GRUNTY</t>
  </si>
  <si>
    <t>ŚRODKI TRWAŁE</t>
  </si>
  <si>
    <t>2.</t>
  </si>
  <si>
    <t>I</t>
  </si>
  <si>
    <t>Budynki i lokale</t>
  </si>
  <si>
    <t>3.</t>
  </si>
  <si>
    <t>II</t>
  </si>
  <si>
    <t>Obiekty inżynierii lądowej i wodnej</t>
  </si>
  <si>
    <t>4.</t>
  </si>
  <si>
    <t>III</t>
  </si>
  <si>
    <t>Kotły i maszyny energetyczne</t>
  </si>
  <si>
    <t>5.</t>
  </si>
  <si>
    <t>IV</t>
  </si>
  <si>
    <t>Maszyny, urządzenia
i aparaty ogólnego zastosowania</t>
  </si>
  <si>
    <t>6.</t>
  </si>
  <si>
    <t>V</t>
  </si>
  <si>
    <t>Specjalistyczne maszyny, urządzenia i aparaty</t>
  </si>
  <si>
    <t>7.</t>
  </si>
  <si>
    <t>VI</t>
  </si>
  <si>
    <t>Urządzenia techniczne</t>
  </si>
  <si>
    <t>8.</t>
  </si>
  <si>
    <t>VII</t>
  </si>
  <si>
    <t>Środki transportu</t>
  </si>
  <si>
    <t>9.</t>
  </si>
  <si>
    <t>VIII</t>
  </si>
  <si>
    <t>Narzędzia, przyrządy, ruchomości i wyposażenie</t>
  </si>
  <si>
    <t>RAZEM ŚRODKI TRWAŁE</t>
  </si>
  <si>
    <t>POZOSTAŁE ŚRODKI TRWAŁE</t>
  </si>
  <si>
    <t>10.</t>
  </si>
  <si>
    <t>Wyposażenie w użytkowaniu</t>
  </si>
  <si>
    <t>ZBIORY BIBLIOTECZNE</t>
  </si>
  <si>
    <t>11.</t>
  </si>
  <si>
    <t>Zbiory biblioteczne</t>
  </si>
  <si>
    <t>DOBRA KULTURY</t>
  </si>
  <si>
    <t>12.</t>
  </si>
  <si>
    <t>Dobra kultury</t>
  </si>
  <si>
    <t>WARTOŚCI NIEMATERIALNE I PRAWNE</t>
  </si>
  <si>
    <t>13.</t>
  </si>
  <si>
    <t>Wartości niematerialne i prawne</t>
  </si>
  <si>
    <t>14.</t>
  </si>
  <si>
    <t>Akcje, udziały, inne papiery i inne aktywa finansowe</t>
  </si>
  <si>
    <t>odpis aktualizujący</t>
  </si>
  <si>
    <t>ŚRODKI TRWAŁE W BUDOWIE</t>
  </si>
  <si>
    <t>15.</t>
  </si>
  <si>
    <t>Środki trwałe w budowie</t>
  </si>
  <si>
    <t>OGÓŁEM</t>
  </si>
  <si>
    <t>31.12.2017</t>
  </si>
  <si>
    <t>31.12.2018</t>
  </si>
  <si>
    <t>Dynamika
2017/2018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</si>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</sst>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40" workbookViewId="0">
      <selection activeCell="Q59" sqref="Q59"/>
    </sheetView>
  </sheetViews>
  <sheetFormatPr defaultRowHeight="15" x14ac:dyDescent="0.25"/>
  <cols>
    <col min="5" max="6" width="10.85546875" bestFit="1" customWidth="1"/>
  </cols>
  <sheetData>
    <row r="1" spans="1:8" x14ac:dyDescent="0.25">
      <c r="A1" s="22" t="s">
        <v>0</v>
      </c>
      <c r="B1" s="39" t="s">
        <v>1</v>
      </c>
      <c r="C1" s="22" t="s">
        <v>2</v>
      </c>
      <c r="D1" s="22"/>
      <c r="E1" s="22" t="s">
        <v>3</v>
      </c>
      <c r="F1" s="22"/>
      <c r="G1" s="22"/>
      <c r="H1" s="39" t="s">
        <v>59</v>
      </c>
    </row>
    <row r="2" spans="1:8" ht="24" x14ac:dyDescent="0.25">
      <c r="A2" s="22"/>
      <c r="B2" s="39"/>
      <c r="C2" s="22"/>
      <c r="D2" s="22"/>
      <c r="E2" s="1" t="s">
        <v>57</v>
      </c>
      <c r="F2" s="1" t="s">
        <v>58</v>
      </c>
      <c r="G2" s="2" t="s">
        <v>4</v>
      </c>
      <c r="H2" s="39"/>
    </row>
    <row r="3" spans="1:8" x14ac:dyDescent="0.25">
      <c r="A3" s="35" t="s">
        <v>5</v>
      </c>
      <c r="B3" s="22">
        <v>0</v>
      </c>
      <c r="C3" s="38" t="s">
        <v>6</v>
      </c>
      <c r="D3" s="3" t="s">
        <v>7</v>
      </c>
      <c r="E3" s="4">
        <v>3302102.97</v>
      </c>
      <c r="F3" s="4">
        <v>3235156.33</v>
      </c>
      <c r="G3" s="4">
        <f t="shared" ref="G3:G11" si="0">F3-E3</f>
        <v>-66946.64000000013</v>
      </c>
      <c r="H3" s="5">
        <f t="shared" ref="H3:H11" si="1">F3/E3</f>
        <v>0.97972605923915201</v>
      </c>
    </row>
    <row r="4" spans="1:8" x14ac:dyDescent="0.25">
      <c r="A4" s="35"/>
      <c r="B4" s="22"/>
      <c r="C4" s="38"/>
      <c r="D4" s="3" t="s">
        <v>8</v>
      </c>
      <c r="E4" s="4">
        <v>0</v>
      </c>
      <c r="F4" s="4">
        <v>0</v>
      </c>
      <c r="G4" s="4">
        <f t="shared" si="0"/>
        <v>0</v>
      </c>
      <c r="H4" s="5" t="e">
        <f t="shared" si="1"/>
        <v>#DIV/0!</v>
      </c>
    </row>
    <row r="5" spans="1:8" x14ac:dyDescent="0.25">
      <c r="A5" s="35"/>
      <c r="B5" s="22"/>
      <c r="C5" s="38"/>
      <c r="D5" s="3" t="s">
        <v>9</v>
      </c>
      <c r="E5" s="4">
        <v>3302102.97</v>
      </c>
      <c r="F5" s="4">
        <v>3235156.33</v>
      </c>
      <c r="G5" s="4">
        <f t="shared" si="0"/>
        <v>-66946.64000000013</v>
      </c>
      <c r="H5" s="5">
        <f t="shared" si="1"/>
        <v>0.97972605923915201</v>
      </c>
    </row>
    <row r="6" spans="1:8" x14ac:dyDescent="0.25">
      <c r="A6" s="35"/>
      <c r="B6" s="22"/>
      <c r="C6" s="38" t="s">
        <v>10</v>
      </c>
      <c r="D6" s="3" t="s">
        <v>7</v>
      </c>
      <c r="E6" s="4"/>
      <c r="F6" s="4"/>
      <c r="G6" s="4">
        <f t="shared" si="0"/>
        <v>0</v>
      </c>
      <c r="H6" s="5" t="e">
        <f t="shared" si="1"/>
        <v>#DIV/0!</v>
      </c>
    </row>
    <row r="7" spans="1:8" x14ac:dyDescent="0.25">
      <c r="A7" s="35"/>
      <c r="B7" s="22"/>
      <c r="C7" s="38"/>
      <c r="D7" s="3" t="s">
        <v>8</v>
      </c>
      <c r="E7" s="4"/>
      <c r="F7" s="4"/>
      <c r="G7" s="4">
        <f t="shared" si="0"/>
        <v>0</v>
      </c>
      <c r="H7" s="5" t="e">
        <f t="shared" si="1"/>
        <v>#DIV/0!</v>
      </c>
    </row>
    <row r="8" spans="1:8" x14ac:dyDescent="0.25">
      <c r="A8" s="35"/>
      <c r="B8" s="22"/>
      <c r="C8" s="38"/>
      <c r="D8" s="3" t="s">
        <v>9</v>
      </c>
      <c r="E8" s="4"/>
      <c r="F8" s="4"/>
      <c r="G8" s="4">
        <f t="shared" si="0"/>
        <v>0</v>
      </c>
      <c r="H8" s="5" t="e">
        <f t="shared" si="1"/>
        <v>#DIV/0!</v>
      </c>
    </row>
    <row r="9" spans="1:8" x14ac:dyDescent="0.25">
      <c r="A9" s="22" t="s">
        <v>11</v>
      </c>
      <c r="B9" s="22"/>
      <c r="C9" s="22"/>
      <c r="D9" s="6" t="s">
        <v>7</v>
      </c>
      <c r="E9" s="7">
        <f>SUMIF($D$3:$D$8,"Brutto",E$3:E$8)</f>
        <v>3302102.97</v>
      </c>
      <c r="F9" s="7">
        <f>SUMIF($D$3:$D$8,"Brutto",F$3:F$8)</f>
        <v>3235156.33</v>
      </c>
      <c r="G9" s="4">
        <f t="shared" si="0"/>
        <v>-66946.64000000013</v>
      </c>
      <c r="H9" s="8">
        <f t="shared" si="1"/>
        <v>0.97972605923915201</v>
      </c>
    </row>
    <row r="10" spans="1:8" x14ac:dyDescent="0.25">
      <c r="A10" s="22"/>
      <c r="B10" s="22"/>
      <c r="C10" s="22"/>
      <c r="D10" s="6" t="s">
        <v>8</v>
      </c>
      <c r="E10" s="7">
        <f>SUMIF($D$3:$D$8,"umorzenie",E$3:E$8)</f>
        <v>0</v>
      </c>
      <c r="F10" s="7">
        <f>SUMIF($D$3:$D$8,"umorzenie",F$3:F$8)</f>
        <v>0</v>
      </c>
      <c r="G10" s="4">
        <f t="shared" si="0"/>
        <v>0</v>
      </c>
      <c r="H10" s="8" t="e">
        <f t="shared" si="1"/>
        <v>#DIV/0!</v>
      </c>
    </row>
    <row r="11" spans="1:8" x14ac:dyDescent="0.25">
      <c r="A11" s="22"/>
      <c r="B11" s="22"/>
      <c r="C11" s="22"/>
      <c r="D11" s="6" t="s">
        <v>9</v>
      </c>
      <c r="E11" s="7">
        <f>SUMIF($D$3:$D$8,"netto",E$3:E$8)</f>
        <v>3302102.97</v>
      </c>
      <c r="F11" s="7">
        <f>SUMIF($D$3:$D$8,"netto",F$3:F$8)</f>
        <v>3235156.33</v>
      </c>
      <c r="G11" s="4">
        <f t="shared" si="0"/>
        <v>-66946.64000000013</v>
      </c>
      <c r="H11" s="8">
        <f t="shared" si="1"/>
        <v>0.97972605923915201</v>
      </c>
    </row>
    <row r="12" spans="1:8" x14ac:dyDescent="0.25">
      <c r="A12" s="22" t="s">
        <v>12</v>
      </c>
      <c r="B12" s="22"/>
      <c r="C12" s="22"/>
      <c r="D12" s="22"/>
      <c r="E12" s="22"/>
      <c r="F12" s="22"/>
      <c r="G12" s="22"/>
      <c r="H12" s="22"/>
    </row>
    <row r="13" spans="1:8" x14ac:dyDescent="0.25">
      <c r="A13" s="35" t="s">
        <v>13</v>
      </c>
      <c r="B13" s="22" t="s">
        <v>14</v>
      </c>
      <c r="C13" s="38" t="s">
        <v>15</v>
      </c>
      <c r="D13" s="3" t="s">
        <v>7</v>
      </c>
      <c r="E13" s="4">
        <v>22295778.82</v>
      </c>
      <c r="F13" s="4">
        <v>22013573.420000002</v>
      </c>
      <c r="G13" s="4">
        <f t="shared" ref="G13:G39" si="2">F13-E13</f>
        <v>-282205.39999999851</v>
      </c>
      <c r="H13" s="5">
        <f t="shared" ref="H13:H39" si="3">F13/E13</f>
        <v>0.98734265341083971</v>
      </c>
    </row>
    <row r="14" spans="1:8" x14ac:dyDescent="0.25">
      <c r="A14" s="35"/>
      <c r="B14" s="22"/>
      <c r="C14" s="38"/>
      <c r="D14" s="3" t="s">
        <v>8</v>
      </c>
      <c r="E14" s="4">
        <v>6864953.4100000001</v>
      </c>
      <c r="F14" s="4">
        <v>7238032.4100000001</v>
      </c>
      <c r="G14" s="4">
        <f t="shared" si="2"/>
        <v>373079</v>
      </c>
      <c r="H14" s="5">
        <f t="shared" si="3"/>
        <v>1.0543454525789711</v>
      </c>
    </row>
    <row r="15" spans="1:8" x14ac:dyDescent="0.25">
      <c r="A15" s="35"/>
      <c r="B15" s="22"/>
      <c r="C15" s="38"/>
      <c r="D15" s="3" t="s">
        <v>9</v>
      </c>
      <c r="E15" s="4">
        <f>E13-E14</f>
        <v>15430825.41</v>
      </c>
      <c r="F15" s="4">
        <f>F13-F14</f>
        <v>14775541.010000002</v>
      </c>
      <c r="G15" s="4">
        <f t="shared" si="2"/>
        <v>-655284.39999999851</v>
      </c>
      <c r="H15" s="5">
        <f t="shared" si="3"/>
        <v>0.95753406687011444</v>
      </c>
    </row>
    <row r="16" spans="1:8" x14ac:dyDescent="0.25">
      <c r="A16" s="13" t="s">
        <v>16</v>
      </c>
      <c r="B16" s="32" t="s">
        <v>17</v>
      </c>
      <c r="C16" s="29" t="s">
        <v>18</v>
      </c>
      <c r="D16" s="3" t="s">
        <v>7</v>
      </c>
      <c r="E16" s="4">
        <v>2024444.32</v>
      </c>
      <c r="F16" s="4">
        <v>2695649.21</v>
      </c>
      <c r="G16" s="4">
        <f t="shared" si="2"/>
        <v>671204.8899999999</v>
      </c>
      <c r="H16" s="5">
        <f t="shared" si="3"/>
        <v>1.3315501855837655</v>
      </c>
    </row>
    <row r="17" spans="1:8" x14ac:dyDescent="0.25">
      <c r="A17" s="14"/>
      <c r="B17" s="33"/>
      <c r="C17" s="30"/>
      <c r="D17" s="3" t="s">
        <v>8</v>
      </c>
      <c r="E17" s="4">
        <v>213583.71</v>
      </c>
      <c r="F17" s="4">
        <v>448696.94</v>
      </c>
      <c r="G17" s="4">
        <f t="shared" si="2"/>
        <v>235113.23</v>
      </c>
      <c r="H17" s="5">
        <f t="shared" si="3"/>
        <v>2.1008013204752367</v>
      </c>
    </row>
    <row r="18" spans="1:8" x14ac:dyDescent="0.25">
      <c r="A18" s="15"/>
      <c r="B18" s="34"/>
      <c r="C18" s="31"/>
      <c r="D18" s="3" t="s">
        <v>9</v>
      </c>
      <c r="E18" s="4">
        <f>E16-E17</f>
        <v>1810860.61</v>
      </c>
      <c r="F18" s="4">
        <f>F16-F17</f>
        <v>2246952.27</v>
      </c>
      <c r="G18" s="4">
        <f t="shared" si="2"/>
        <v>436091.65999999992</v>
      </c>
      <c r="H18" s="5">
        <f t="shared" si="3"/>
        <v>1.24082011480718</v>
      </c>
    </row>
    <row r="19" spans="1:8" x14ac:dyDescent="0.25">
      <c r="A19" s="13" t="s">
        <v>19</v>
      </c>
      <c r="B19" s="32" t="s">
        <v>20</v>
      </c>
      <c r="C19" s="29" t="s">
        <v>21</v>
      </c>
      <c r="D19" s="3" t="s">
        <v>7</v>
      </c>
      <c r="E19" s="4"/>
      <c r="F19" s="4"/>
      <c r="G19" s="4">
        <f t="shared" si="2"/>
        <v>0</v>
      </c>
      <c r="H19" s="5" t="e">
        <f t="shared" si="3"/>
        <v>#DIV/0!</v>
      </c>
    </row>
    <row r="20" spans="1:8" x14ac:dyDescent="0.25">
      <c r="A20" s="14"/>
      <c r="B20" s="33"/>
      <c r="C20" s="30"/>
      <c r="D20" s="3" t="s">
        <v>8</v>
      </c>
      <c r="E20" s="4"/>
      <c r="F20" s="4"/>
      <c r="G20" s="4">
        <f t="shared" si="2"/>
        <v>0</v>
      </c>
      <c r="H20" s="5" t="e">
        <f t="shared" si="3"/>
        <v>#DIV/0!</v>
      </c>
    </row>
    <row r="21" spans="1:8" x14ac:dyDescent="0.25">
      <c r="A21" s="15"/>
      <c r="B21" s="34"/>
      <c r="C21" s="31"/>
      <c r="D21" s="3" t="s">
        <v>9</v>
      </c>
      <c r="E21" s="4"/>
      <c r="F21" s="4"/>
      <c r="G21" s="4">
        <f t="shared" si="2"/>
        <v>0</v>
      </c>
      <c r="H21" s="5" t="e">
        <f t="shared" si="3"/>
        <v>#DIV/0!</v>
      </c>
    </row>
    <row r="22" spans="1:8" x14ac:dyDescent="0.25">
      <c r="A22" s="13" t="s">
        <v>22</v>
      </c>
      <c r="B22" s="32" t="s">
        <v>23</v>
      </c>
      <c r="C22" s="29" t="s">
        <v>24</v>
      </c>
      <c r="D22" s="3" t="s">
        <v>7</v>
      </c>
      <c r="E22" s="4">
        <v>433428.69</v>
      </c>
      <c r="F22" s="4">
        <v>456285.64</v>
      </c>
      <c r="G22" s="4">
        <f t="shared" si="2"/>
        <v>22856.950000000012</v>
      </c>
      <c r="H22" s="5">
        <f t="shared" si="3"/>
        <v>1.0527352031080361</v>
      </c>
    </row>
    <row r="23" spans="1:8" x14ac:dyDescent="0.25">
      <c r="A23" s="14"/>
      <c r="B23" s="33"/>
      <c r="C23" s="30"/>
      <c r="D23" s="3" t="s">
        <v>8</v>
      </c>
      <c r="E23" s="4">
        <v>395218.7</v>
      </c>
      <c r="F23" s="4">
        <v>405656.24</v>
      </c>
      <c r="G23" s="4">
        <f t="shared" si="2"/>
        <v>10437.539999999979</v>
      </c>
      <c r="H23" s="5">
        <f t="shared" si="3"/>
        <v>1.0264095297110181</v>
      </c>
    </row>
    <row r="24" spans="1:8" x14ac:dyDescent="0.25">
      <c r="A24" s="15"/>
      <c r="B24" s="34"/>
      <c r="C24" s="31"/>
      <c r="D24" s="3" t="s">
        <v>9</v>
      </c>
      <c r="E24" s="4">
        <f>E22-E23</f>
        <v>38209.989999999991</v>
      </c>
      <c r="F24" s="4">
        <f>F22-F23</f>
        <v>50629.400000000023</v>
      </c>
      <c r="G24" s="4">
        <f t="shared" si="2"/>
        <v>12419.410000000033</v>
      </c>
      <c r="H24" s="5">
        <f t="shared" si="3"/>
        <v>1.3250304436091198</v>
      </c>
    </row>
    <row r="25" spans="1:8" x14ac:dyDescent="0.25">
      <c r="A25" s="13" t="s">
        <v>25</v>
      </c>
      <c r="B25" s="32" t="s">
        <v>26</v>
      </c>
      <c r="C25" s="29" t="s">
        <v>27</v>
      </c>
      <c r="D25" s="3" t="s">
        <v>7</v>
      </c>
      <c r="E25" s="4">
        <v>46104.95</v>
      </c>
      <c r="F25" s="4">
        <v>47975.99</v>
      </c>
      <c r="G25" s="4">
        <f t="shared" si="2"/>
        <v>1871.0400000000009</v>
      </c>
      <c r="H25" s="5">
        <f t="shared" si="3"/>
        <v>1.0405821934521131</v>
      </c>
    </row>
    <row r="26" spans="1:8" x14ac:dyDescent="0.25">
      <c r="A26" s="14"/>
      <c r="B26" s="33"/>
      <c r="C26" s="30"/>
      <c r="D26" s="3" t="s">
        <v>8</v>
      </c>
      <c r="E26" s="4">
        <v>35793.33</v>
      </c>
      <c r="F26" s="4">
        <v>38263.68</v>
      </c>
      <c r="G26" s="4">
        <f t="shared" si="2"/>
        <v>2470.3499999999985</v>
      </c>
      <c r="H26" s="5">
        <f t="shared" si="3"/>
        <v>1.0690170487071193</v>
      </c>
    </row>
    <row r="27" spans="1:8" x14ac:dyDescent="0.25">
      <c r="A27" s="15"/>
      <c r="B27" s="34"/>
      <c r="C27" s="31"/>
      <c r="D27" s="3" t="s">
        <v>9</v>
      </c>
      <c r="E27" s="4">
        <f>E25-E26</f>
        <v>10311.619999999995</v>
      </c>
      <c r="F27" s="4">
        <f>F25-F26</f>
        <v>9712.3099999999977</v>
      </c>
      <c r="G27" s="4">
        <f t="shared" si="2"/>
        <v>-599.30999999999767</v>
      </c>
      <c r="H27" s="5">
        <f t="shared" si="3"/>
        <v>0.94188013134696602</v>
      </c>
    </row>
    <row r="28" spans="1:8" x14ac:dyDescent="0.25">
      <c r="A28" s="13" t="s">
        <v>28</v>
      </c>
      <c r="B28" s="32" t="s">
        <v>29</v>
      </c>
      <c r="C28" s="29" t="s">
        <v>30</v>
      </c>
      <c r="D28" s="3" t="s">
        <v>7</v>
      </c>
      <c r="E28" s="4">
        <v>54806.91</v>
      </c>
      <c r="F28" s="4">
        <v>61499.15</v>
      </c>
      <c r="G28" s="4">
        <f t="shared" si="2"/>
        <v>6692.239999999998</v>
      </c>
      <c r="H28" s="5">
        <f t="shared" si="3"/>
        <v>1.1221057709693905</v>
      </c>
    </row>
    <row r="29" spans="1:8" x14ac:dyDescent="0.25">
      <c r="A29" s="14"/>
      <c r="B29" s="33"/>
      <c r="C29" s="30"/>
      <c r="D29" s="3" t="s">
        <v>8</v>
      </c>
      <c r="E29" s="4">
        <v>42797.14</v>
      </c>
      <c r="F29" s="4">
        <v>45272.03</v>
      </c>
      <c r="G29" s="4">
        <f t="shared" si="2"/>
        <v>2474.8899999999994</v>
      </c>
      <c r="H29" s="5">
        <f t="shared" si="3"/>
        <v>1.0578283969442819</v>
      </c>
    </row>
    <row r="30" spans="1:8" x14ac:dyDescent="0.25">
      <c r="A30" s="15"/>
      <c r="B30" s="34"/>
      <c r="C30" s="31"/>
      <c r="D30" s="3" t="s">
        <v>9</v>
      </c>
      <c r="E30" s="4">
        <f>E28-E29</f>
        <v>12009.770000000004</v>
      </c>
      <c r="F30" s="4">
        <f>F28-F29</f>
        <v>16227.120000000003</v>
      </c>
      <c r="G30" s="4">
        <f t="shared" si="2"/>
        <v>4217.3499999999985</v>
      </c>
      <c r="H30" s="5">
        <f t="shared" si="3"/>
        <v>1.3511599306231508</v>
      </c>
    </row>
    <row r="31" spans="1:8" x14ac:dyDescent="0.25">
      <c r="A31" s="13" t="s">
        <v>31</v>
      </c>
      <c r="B31" s="32" t="s">
        <v>32</v>
      </c>
      <c r="C31" s="29" t="s">
        <v>33</v>
      </c>
      <c r="D31" s="3" t="s">
        <v>7</v>
      </c>
      <c r="E31" s="4">
        <v>8499.01</v>
      </c>
      <c r="F31" s="4">
        <v>8499.01</v>
      </c>
      <c r="G31" s="4">
        <f t="shared" si="2"/>
        <v>0</v>
      </c>
      <c r="H31" s="5">
        <f t="shared" si="3"/>
        <v>1</v>
      </c>
    </row>
    <row r="32" spans="1:8" x14ac:dyDescent="0.25">
      <c r="A32" s="14"/>
      <c r="B32" s="33"/>
      <c r="C32" s="30"/>
      <c r="D32" s="3" t="s">
        <v>8</v>
      </c>
      <c r="E32" s="4">
        <v>8499.01</v>
      </c>
      <c r="F32" s="4">
        <v>8499.01</v>
      </c>
      <c r="G32" s="4">
        <f t="shared" si="2"/>
        <v>0</v>
      </c>
      <c r="H32" s="5">
        <f t="shared" si="3"/>
        <v>1</v>
      </c>
    </row>
    <row r="33" spans="1:8" x14ac:dyDescent="0.25">
      <c r="A33" s="15"/>
      <c r="B33" s="34"/>
      <c r="C33" s="31"/>
      <c r="D33" s="3" t="s">
        <v>9</v>
      </c>
      <c r="E33" s="4">
        <v>0</v>
      </c>
      <c r="F33" s="4">
        <v>0</v>
      </c>
      <c r="G33" s="4">
        <f t="shared" si="2"/>
        <v>0</v>
      </c>
      <c r="H33" s="5" t="e">
        <f t="shared" si="3"/>
        <v>#DIV/0!</v>
      </c>
    </row>
    <row r="34" spans="1:8" x14ac:dyDescent="0.25">
      <c r="A34" s="13" t="s">
        <v>34</v>
      </c>
      <c r="B34" s="32" t="s">
        <v>35</v>
      </c>
      <c r="C34" s="29" t="s">
        <v>36</v>
      </c>
      <c r="D34" s="3" t="s">
        <v>7</v>
      </c>
      <c r="E34" s="4">
        <v>333637.96999999997</v>
      </c>
      <c r="F34" s="4">
        <v>357054.96</v>
      </c>
      <c r="G34" s="4">
        <f t="shared" si="2"/>
        <v>23416.990000000049</v>
      </c>
      <c r="H34" s="5">
        <f t="shared" si="3"/>
        <v>1.0701868255582543</v>
      </c>
    </row>
    <row r="35" spans="1:8" x14ac:dyDescent="0.25">
      <c r="A35" s="14"/>
      <c r="B35" s="33"/>
      <c r="C35" s="30"/>
      <c r="D35" s="3" t="s">
        <v>8</v>
      </c>
      <c r="E35" s="4">
        <v>232022.8</v>
      </c>
      <c r="F35" s="4">
        <v>273902.43</v>
      </c>
      <c r="G35" s="4">
        <f t="shared" si="2"/>
        <v>41879.630000000005</v>
      </c>
      <c r="H35" s="5">
        <f t="shared" si="3"/>
        <v>1.1804979079642173</v>
      </c>
    </row>
    <row r="36" spans="1:8" x14ac:dyDescent="0.25">
      <c r="A36" s="15"/>
      <c r="B36" s="34"/>
      <c r="C36" s="31"/>
      <c r="D36" s="3" t="s">
        <v>9</v>
      </c>
      <c r="E36" s="4">
        <f>E34-E35</f>
        <v>101615.16999999998</v>
      </c>
      <c r="F36" s="4">
        <f>F34-F35</f>
        <v>83152.530000000028</v>
      </c>
      <c r="G36" s="4">
        <f t="shared" si="2"/>
        <v>-18462.639999999956</v>
      </c>
      <c r="H36" s="5">
        <f t="shared" si="3"/>
        <v>0.81830823094622629</v>
      </c>
    </row>
    <row r="37" spans="1:8" x14ac:dyDescent="0.25">
      <c r="A37" s="22" t="s">
        <v>37</v>
      </c>
      <c r="B37" s="22"/>
      <c r="C37" s="22"/>
      <c r="D37" s="6" t="s">
        <v>7</v>
      </c>
      <c r="E37" s="7">
        <f>SUMIF($D$13:$D$36,"Brutto",E$13:E$36)</f>
        <v>25196700.670000002</v>
      </c>
      <c r="F37" s="7">
        <f>SUMIF($D$13:$D$36,"Brutto",F$13:F$36)</f>
        <v>25640537.380000003</v>
      </c>
      <c r="G37" s="4">
        <f t="shared" si="2"/>
        <v>443836.71000000089</v>
      </c>
      <c r="H37" s="8">
        <f t="shared" si="3"/>
        <v>1.0176148740985143</v>
      </c>
    </row>
    <row r="38" spans="1:8" x14ac:dyDescent="0.25">
      <c r="A38" s="22"/>
      <c r="B38" s="22"/>
      <c r="C38" s="22"/>
      <c r="D38" s="6" t="s">
        <v>8</v>
      </c>
      <c r="E38" s="7">
        <f>SUMIF($D$13:$D$36,"umorzenie",E$13:E$36)</f>
        <v>7792868.0999999996</v>
      </c>
      <c r="F38" s="7">
        <f>SUMIF($D$13:$D$36,"umorzenie",F$13:F$36)</f>
        <v>8458322.7400000002</v>
      </c>
      <c r="G38" s="4">
        <f t="shared" si="2"/>
        <v>665454.6400000006</v>
      </c>
      <c r="H38" s="8">
        <f t="shared" si="3"/>
        <v>1.0853927759921922</v>
      </c>
    </row>
    <row r="39" spans="1:8" x14ac:dyDescent="0.25">
      <c r="A39" s="22"/>
      <c r="B39" s="22"/>
      <c r="C39" s="22"/>
      <c r="D39" s="6" t="s">
        <v>9</v>
      </c>
      <c r="E39" s="7">
        <f>SUMIF($D$13:$D$36,"netto",E$13:E$36)</f>
        <v>17403832.57</v>
      </c>
      <c r="F39" s="7">
        <f>SUMIF($D$13:$D$36,"netto",F$13:F$36)</f>
        <v>17182214.640000001</v>
      </c>
      <c r="G39" s="4">
        <f t="shared" si="2"/>
        <v>-221617.9299999997</v>
      </c>
      <c r="H39" s="8">
        <f t="shared" si="3"/>
        <v>0.98726614214951625</v>
      </c>
    </row>
    <row r="40" spans="1:8" x14ac:dyDescent="0.25">
      <c r="A40" s="22" t="s">
        <v>38</v>
      </c>
      <c r="B40" s="22"/>
      <c r="C40" s="22"/>
      <c r="D40" s="22"/>
      <c r="E40" s="22"/>
      <c r="F40" s="22"/>
      <c r="G40" s="22"/>
      <c r="H40" s="22"/>
    </row>
    <row r="41" spans="1:8" x14ac:dyDescent="0.25">
      <c r="A41" s="13" t="s">
        <v>39</v>
      </c>
      <c r="B41" s="16" t="s">
        <v>40</v>
      </c>
      <c r="C41" s="17"/>
      <c r="D41" s="3" t="s">
        <v>7</v>
      </c>
      <c r="E41" s="4">
        <v>756423.63</v>
      </c>
      <c r="F41" s="4">
        <v>745106.35</v>
      </c>
      <c r="G41" s="4">
        <f>F41-E41</f>
        <v>-11317.280000000028</v>
      </c>
      <c r="H41" s="5">
        <f>F41/E41</f>
        <v>0.98503843672890012</v>
      </c>
    </row>
    <row r="42" spans="1:8" x14ac:dyDescent="0.25">
      <c r="A42" s="14"/>
      <c r="B42" s="18"/>
      <c r="C42" s="19"/>
      <c r="D42" s="3" t="s">
        <v>8</v>
      </c>
      <c r="E42" s="4">
        <v>756423.63</v>
      </c>
      <c r="F42" s="4">
        <v>745106.35</v>
      </c>
      <c r="G42" s="4">
        <f>F42-E42</f>
        <v>-11317.280000000028</v>
      </c>
      <c r="H42" s="5">
        <f>F42/E42</f>
        <v>0.98503843672890012</v>
      </c>
    </row>
    <row r="43" spans="1:8" x14ac:dyDescent="0.25">
      <c r="A43" s="15"/>
      <c r="B43" s="20"/>
      <c r="C43" s="21"/>
      <c r="D43" s="3" t="s">
        <v>9</v>
      </c>
      <c r="E43" s="4">
        <v>0</v>
      </c>
      <c r="F43" s="4">
        <v>0</v>
      </c>
      <c r="G43" s="4">
        <f>F43-E43</f>
        <v>0</v>
      </c>
      <c r="H43" s="5" t="e">
        <f>F43/E43</f>
        <v>#DIV/0!</v>
      </c>
    </row>
    <row r="44" spans="1:8" x14ac:dyDescent="0.25">
      <c r="A44" s="10" t="s">
        <v>41</v>
      </c>
      <c r="B44" s="11"/>
      <c r="C44" s="11"/>
      <c r="D44" s="11"/>
      <c r="E44" s="11"/>
      <c r="F44" s="11"/>
      <c r="G44" s="11"/>
      <c r="H44" s="12"/>
    </row>
    <row r="45" spans="1:8" x14ac:dyDescent="0.25">
      <c r="A45" s="13" t="s">
        <v>42</v>
      </c>
      <c r="B45" s="16" t="s">
        <v>43</v>
      </c>
      <c r="C45" s="17"/>
      <c r="D45" s="3" t="s">
        <v>7</v>
      </c>
      <c r="E45" s="4">
        <v>156565.01</v>
      </c>
      <c r="F45" s="4">
        <v>144414.44</v>
      </c>
      <c r="G45" s="4">
        <f>F45-E45</f>
        <v>-12150.570000000007</v>
      </c>
      <c r="H45" s="5">
        <f>F45/E45</f>
        <v>0.9223928130557395</v>
      </c>
    </row>
    <row r="46" spans="1:8" x14ac:dyDescent="0.25">
      <c r="A46" s="14"/>
      <c r="B46" s="18"/>
      <c r="C46" s="19"/>
      <c r="D46" s="3" t="s">
        <v>8</v>
      </c>
      <c r="E46" s="4">
        <v>156565.01</v>
      </c>
      <c r="F46" s="4">
        <v>144414.44</v>
      </c>
      <c r="G46" s="4">
        <f>F46-E46</f>
        <v>-12150.570000000007</v>
      </c>
      <c r="H46" s="5">
        <f>F46/E46</f>
        <v>0.9223928130557395</v>
      </c>
    </row>
    <row r="47" spans="1:8" x14ac:dyDescent="0.25">
      <c r="A47" s="15"/>
      <c r="B47" s="20"/>
      <c r="C47" s="21"/>
      <c r="D47" s="3" t="s">
        <v>9</v>
      </c>
      <c r="E47" s="4">
        <v>0</v>
      </c>
      <c r="F47" s="4">
        <v>0</v>
      </c>
      <c r="G47" s="4">
        <f>F47-E47</f>
        <v>0</v>
      </c>
      <c r="H47" s="5" t="e">
        <f>F47/E47</f>
        <v>#DIV/0!</v>
      </c>
    </row>
    <row r="48" spans="1:8" x14ac:dyDescent="0.25">
      <c r="A48" s="10" t="s">
        <v>44</v>
      </c>
      <c r="B48" s="11"/>
      <c r="C48" s="11"/>
      <c r="D48" s="11"/>
      <c r="E48" s="11"/>
      <c r="F48" s="11"/>
      <c r="G48" s="11"/>
      <c r="H48" s="12"/>
    </row>
    <row r="49" spans="1:8" x14ac:dyDescent="0.25">
      <c r="A49" s="13" t="s">
        <v>45</v>
      </c>
      <c r="B49" s="23" t="s">
        <v>46</v>
      </c>
      <c r="C49" s="24"/>
      <c r="D49" s="3" t="s">
        <v>7</v>
      </c>
      <c r="E49" s="4"/>
      <c r="F49" s="4"/>
      <c r="G49" s="4">
        <f>F49-E49</f>
        <v>0</v>
      </c>
      <c r="H49" s="5" t="e">
        <f>F49/E49</f>
        <v>#DIV/0!</v>
      </c>
    </row>
    <row r="50" spans="1:8" x14ac:dyDescent="0.25">
      <c r="A50" s="14"/>
      <c r="B50" s="25"/>
      <c r="C50" s="26"/>
      <c r="D50" s="3" t="s">
        <v>8</v>
      </c>
      <c r="E50" s="4"/>
      <c r="F50" s="4"/>
      <c r="G50" s="4">
        <f>F50-E50</f>
        <v>0</v>
      </c>
      <c r="H50" s="5" t="e">
        <f>F50/E50</f>
        <v>#DIV/0!</v>
      </c>
    </row>
    <row r="51" spans="1:8" x14ac:dyDescent="0.25">
      <c r="A51" s="15"/>
      <c r="B51" s="27"/>
      <c r="C51" s="28"/>
      <c r="D51" s="3" t="s">
        <v>9</v>
      </c>
      <c r="E51" s="4"/>
      <c r="F51" s="4"/>
      <c r="G51" s="4">
        <f>F51-E51</f>
        <v>0</v>
      </c>
      <c r="H51" s="5" t="e">
        <f>F51/E51</f>
        <v>#DIV/0!</v>
      </c>
    </row>
    <row r="52" spans="1:8" x14ac:dyDescent="0.25">
      <c r="A52" s="10" t="s">
        <v>47</v>
      </c>
      <c r="B52" s="11"/>
      <c r="C52" s="11"/>
      <c r="D52" s="11"/>
      <c r="E52" s="11"/>
      <c r="F52" s="11"/>
      <c r="G52" s="11"/>
      <c r="H52" s="12"/>
    </row>
    <row r="53" spans="1:8" x14ac:dyDescent="0.25">
      <c r="A53" s="13" t="s">
        <v>48</v>
      </c>
      <c r="B53" s="16" t="s">
        <v>49</v>
      </c>
      <c r="C53" s="17"/>
      <c r="D53" s="3" t="s">
        <v>7</v>
      </c>
      <c r="E53" s="4">
        <v>65182.82</v>
      </c>
      <c r="F53" s="4">
        <v>48915.360000000001</v>
      </c>
      <c r="G53" s="4">
        <f>F53-E53</f>
        <v>-16267.46</v>
      </c>
      <c r="H53" s="5">
        <f>F53/E53</f>
        <v>0.75043331969988414</v>
      </c>
    </row>
    <row r="54" spans="1:8" x14ac:dyDescent="0.25">
      <c r="A54" s="14"/>
      <c r="B54" s="18"/>
      <c r="C54" s="19"/>
      <c r="D54" s="3" t="s">
        <v>8</v>
      </c>
      <c r="E54" s="4">
        <v>65124.480000000003</v>
      </c>
      <c r="F54" s="4">
        <v>48915.360000000001</v>
      </c>
      <c r="G54" s="4">
        <f>F54-E54</f>
        <v>-16209.120000000003</v>
      </c>
      <c r="H54" s="5">
        <f>F54/E54</f>
        <v>0.75110557504643416</v>
      </c>
    </row>
    <row r="55" spans="1:8" x14ac:dyDescent="0.25">
      <c r="A55" s="15"/>
      <c r="B55" s="20"/>
      <c r="C55" s="21"/>
      <c r="D55" s="3" t="s">
        <v>9</v>
      </c>
      <c r="E55" s="4">
        <v>58.34</v>
      </c>
      <c r="F55" s="4">
        <v>0</v>
      </c>
      <c r="G55" s="4">
        <f>F55-E55</f>
        <v>-58.34</v>
      </c>
      <c r="H55" s="5">
        <f>F55/E55</f>
        <v>0</v>
      </c>
    </row>
    <row r="56" spans="1:8" x14ac:dyDescent="0.25">
      <c r="A56" s="10" t="s">
        <v>60</v>
      </c>
      <c r="B56" s="11"/>
      <c r="C56" s="11"/>
      <c r="D56" s="11"/>
      <c r="E56" s="11"/>
      <c r="F56" s="11"/>
      <c r="G56" s="11"/>
      <c r="H56" s="12"/>
    </row>
    <row r="57" spans="1:8" x14ac:dyDescent="0.25">
      <c r="A57" s="13" t="s">
        <v>50</v>
      </c>
      <c r="B57" s="23" t="s">
        <v>51</v>
      </c>
      <c r="C57" s="17"/>
      <c r="D57" s="3" t="s">
        <v>7</v>
      </c>
      <c r="E57" s="4"/>
      <c r="F57" s="4"/>
      <c r="G57" s="4">
        <f>F57-E57</f>
        <v>0</v>
      </c>
      <c r="H57" s="5" t="e">
        <f>F57/E57</f>
        <v>#DIV/0!</v>
      </c>
    </row>
    <row r="58" spans="1:8" ht="36" x14ac:dyDescent="0.25">
      <c r="A58" s="14"/>
      <c r="B58" s="18"/>
      <c r="C58" s="19"/>
      <c r="D58" s="9" t="s">
        <v>52</v>
      </c>
      <c r="E58" s="4"/>
      <c r="F58" s="4"/>
      <c r="G58" s="4">
        <f>F58-E58</f>
        <v>0</v>
      </c>
      <c r="H58" s="5" t="e">
        <f>F58/E58</f>
        <v>#DIV/0!</v>
      </c>
    </row>
    <row r="59" spans="1:8" x14ac:dyDescent="0.25">
      <c r="A59" s="15"/>
      <c r="B59" s="20"/>
      <c r="C59" s="21"/>
      <c r="D59" s="3" t="s">
        <v>9</v>
      </c>
      <c r="E59" s="4"/>
      <c r="F59" s="4"/>
      <c r="G59" s="4">
        <f>F59-E59</f>
        <v>0</v>
      </c>
      <c r="H59" s="5" t="e">
        <f>F59/E59</f>
        <v>#DIV/0!</v>
      </c>
    </row>
    <row r="60" spans="1:8" x14ac:dyDescent="0.25">
      <c r="A60" s="10" t="s">
        <v>53</v>
      </c>
      <c r="B60" s="11"/>
      <c r="C60" s="11"/>
      <c r="D60" s="11"/>
      <c r="E60" s="11"/>
      <c r="F60" s="11"/>
      <c r="G60" s="11"/>
      <c r="H60" s="12"/>
    </row>
    <row r="61" spans="1:8" x14ac:dyDescent="0.25">
      <c r="A61" s="13" t="s">
        <v>54</v>
      </c>
      <c r="B61" s="23" t="s">
        <v>55</v>
      </c>
      <c r="C61" s="17"/>
      <c r="D61" s="3" t="s">
        <v>7</v>
      </c>
      <c r="E61" s="4"/>
      <c r="F61" s="4">
        <v>17406</v>
      </c>
      <c r="G61" s="4">
        <f t="shared" ref="G61:G66" si="4">F61-E61</f>
        <v>17406</v>
      </c>
      <c r="H61" s="5" t="e">
        <f t="shared" ref="H61:H66" si="5">F61/E61</f>
        <v>#DIV/0!</v>
      </c>
    </row>
    <row r="62" spans="1:8" x14ac:dyDescent="0.25">
      <c r="A62" s="14"/>
      <c r="B62" s="18"/>
      <c r="C62" s="19"/>
      <c r="D62" s="3" t="s">
        <v>8</v>
      </c>
      <c r="E62" s="4"/>
      <c r="F62" s="4"/>
      <c r="G62" s="4">
        <f t="shared" si="4"/>
        <v>0</v>
      </c>
      <c r="H62" s="5" t="e">
        <f t="shared" si="5"/>
        <v>#DIV/0!</v>
      </c>
    </row>
    <row r="63" spans="1:8" x14ac:dyDescent="0.25">
      <c r="A63" s="15"/>
      <c r="B63" s="20"/>
      <c r="C63" s="21"/>
      <c r="D63" s="3" t="s">
        <v>9</v>
      </c>
      <c r="E63" s="4"/>
      <c r="F63" s="4">
        <v>17406</v>
      </c>
      <c r="G63" s="4">
        <f t="shared" si="4"/>
        <v>17406</v>
      </c>
      <c r="H63" s="5" t="e">
        <f t="shared" si="5"/>
        <v>#DIV/0!</v>
      </c>
    </row>
    <row r="64" spans="1:8" x14ac:dyDescent="0.25">
      <c r="A64" s="22" t="s">
        <v>56</v>
      </c>
      <c r="B64" s="22"/>
      <c r="C64" s="22"/>
      <c r="D64" s="6" t="s">
        <v>7</v>
      </c>
      <c r="E64" s="7">
        <f t="shared" ref="E64:F66" si="6">SUM(E9,E37,E41,E45,E49,E53,E57,E61)</f>
        <v>29476975.100000001</v>
      </c>
      <c r="F64" s="7">
        <f t="shared" si="6"/>
        <v>29831535.860000003</v>
      </c>
      <c r="G64" s="7">
        <f t="shared" si="4"/>
        <v>354560.76000000164</v>
      </c>
      <c r="H64" s="8">
        <f t="shared" si="5"/>
        <v>1.0120283970386093</v>
      </c>
    </row>
    <row r="65" spans="1:8" x14ac:dyDescent="0.25">
      <c r="A65" s="22"/>
      <c r="B65" s="22"/>
      <c r="C65" s="22"/>
      <c r="D65" s="6" t="s">
        <v>8</v>
      </c>
      <c r="E65" s="7">
        <f t="shared" si="6"/>
        <v>8770981.2200000007</v>
      </c>
      <c r="F65" s="7">
        <f t="shared" si="6"/>
        <v>9396758.8899999987</v>
      </c>
      <c r="G65" s="7">
        <f t="shared" si="4"/>
        <v>625777.66999999806</v>
      </c>
      <c r="H65" s="8">
        <f t="shared" si="5"/>
        <v>1.0713463698420731</v>
      </c>
    </row>
    <row r="66" spans="1:8" x14ac:dyDescent="0.25">
      <c r="A66" s="22"/>
      <c r="B66" s="22"/>
      <c r="C66" s="22"/>
      <c r="D66" s="6" t="s">
        <v>9</v>
      </c>
      <c r="E66" s="7">
        <f t="shared" si="6"/>
        <v>20705993.879999999</v>
      </c>
      <c r="F66" s="7">
        <f t="shared" si="6"/>
        <v>20434776.969999999</v>
      </c>
      <c r="G66" s="7">
        <f t="shared" si="4"/>
        <v>-271216.91000000015</v>
      </c>
      <c r="H66" s="8">
        <f t="shared" si="5"/>
        <v>0.98690152660278874</v>
      </c>
    </row>
    <row r="68" spans="1:8" ht="158.25" customHeight="1" x14ac:dyDescent="0.25">
      <c r="A68" s="36"/>
      <c r="B68" s="37"/>
      <c r="C68" s="37"/>
      <c r="D68" s="37"/>
      <c r="E68" s="37"/>
      <c r="F68" s="37"/>
      <c r="G68" s="37"/>
      <c r="H68" s="37"/>
    </row>
  </sheetData>
  <mergeCells count="56">
    <mergeCell ref="A68:H68"/>
    <mergeCell ref="C13:C15"/>
    <mergeCell ref="E1:G1"/>
    <mergeCell ref="H1:H2"/>
    <mergeCell ref="A3:A8"/>
    <mergeCell ref="A1:A2"/>
    <mergeCell ref="B1:B2"/>
    <mergeCell ref="C1:D2"/>
    <mergeCell ref="B3:B8"/>
    <mergeCell ref="C3:C5"/>
    <mergeCell ref="C6:C8"/>
    <mergeCell ref="A19:A21"/>
    <mergeCell ref="B19:B21"/>
    <mergeCell ref="C19:C21"/>
    <mergeCell ref="A16:A18"/>
    <mergeCell ref="B16:B18"/>
    <mergeCell ref="C16:C18"/>
    <mergeCell ref="A12:H12"/>
    <mergeCell ref="A9:C11"/>
    <mergeCell ref="C22:C24"/>
    <mergeCell ref="A25:A27"/>
    <mergeCell ref="B25:B27"/>
    <mergeCell ref="C25:C27"/>
    <mergeCell ref="A13:A15"/>
    <mergeCell ref="B13:B15"/>
    <mergeCell ref="A22:A24"/>
    <mergeCell ref="B22:B24"/>
    <mergeCell ref="A28:A30"/>
    <mergeCell ref="B28:B30"/>
    <mergeCell ref="C28:C30"/>
    <mergeCell ref="A45:A47"/>
    <mergeCell ref="B45:C47"/>
    <mergeCell ref="A31:A33"/>
    <mergeCell ref="B31:B33"/>
    <mergeCell ref="C31:C33"/>
    <mergeCell ref="A34:A36"/>
    <mergeCell ref="B34:B36"/>
    <mergeCell ref="A48:H48"/>
    <mergeCell ref="A49:A51"/>
    <mergeCell ref="B49:C51"/>
    <mergeCell ref="C34:C36"/>
    <mergeCell ref="A37:C39"/>
    <mergeCell ref="A40:H40"/>
    <mergeCell ref="A41:A43"/>
    <mergeCell ref="B41:C43"/>
    <mergeCell ref="A44:H44"/>
    <mergeCell ref="A52:H52"/>
    <mergeCell ref="A53:A55"/>
    <mergeCell ref="B53:C55"/>
    <mergeCell ref="A64:C66"/>
    <mergeCell ref="A56:H56"/>
    <mergeCell ref="A57:A59"/>
    <mergeCell ref="B57:C59"/>
    <mergeCell ref="A60:H60"/>
    <mergeCell ref="A61:A63"/>
    <mergeCell ref="B61:C6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2019-02-15T09:51:04Z</cp:lastPrinted>
  <dcterms:created xsi:type="dcterms:W3CDTF">2006-09-22T13:37:51Z</dcterms:created>
  <dcterms:modified xsi:type="dcterms:W3CDTF">2020-09-15T11:08:41Z</dcterms:modified>
</cp:coreProperties>
</file>